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</sheets>
  <definedNames>
    <definedName name="_xlnm.Print_Area" localSheetId="0">Sheet1!$A$1:$K$13</definedName>
  </definedNames>
  <calcPr calcId="144525"/>
</workbook>
</file>

<file path=xl/sharedStrings.xml><?xml version="1.0" encoding="utf-8"?>
<sst xmlns="http://schemas.openxmlformats.org/spreadsheetml/2006/main" count="55" uniqueCount="35">
  <si>
    <t>枣庄市2023年1-9月各区（市）专利主要统计数据情况表</t>
  </si>
  <si>
    <t>区（市）</t>
  </si>
  <si>
    <t>专利授权量</t>
  </si>
  <si>
    <t>有效发明专利</t>
  </si>
  <si>
    <t>PCT
国际专利</t>
  </si>
  <si>
    <t>授权总量 （件）</t>
  </si>
  <si>
    <t>其中：发明专利授权量</t>
  </si>
  <si>
    <t>累计总量（件）</t>
  </si>
  <si>
    <t>比去年底净增长（件）</t>
  </si>
  <si>
    <t>年指导目标（件）</t>
  </si>
  <si>
    <t>人口（万人）</t>
  </si>
  <si>
    <t>万人比（件）</t>
  </si>
  <si>
    <t>申请量
（件）</t>
  </si>
  <si>
    <t>指导目标（件）</t>
  </si>
  <si>
    <t>授权量 （件）</t>
  </si>
  <si>
    <t>完成目标 （%）</t>
  </si>
  <si>
    <t>滕州市</t>
  </si>
  <si>
    <t>薛城区</t>
  </si>
  <si>
    <t>市中区</t>
  </si>
  <si>
    <t>山亭区</t>
  </si>
  <si>
    <t>峄城区</t>
  </si>
  <si>
    <t>台儿庄区</t>
  </si>
  <si>
    <t>高新区</t>
  </si>
  <si>
    <t>全市合计</t>
  </si>
  <si>
    <t>2023年1-9月，全省专利授权量 211005 件，发明专利授权量 42416 件，全省PCT国际专利申请 1771 件。
截至2023年9月底，全省发明专利拥有量 227447 件，每万人口发明专利拥有量达到 22.36 件。</t>
  </si>
  <si>
    <t>2020年1-11月各区（市）专利创造目标情况表</t>
  </si>
  <si>
    <t>专利申请</t>
  </si>
  <si>
    <t>专利授权</t>
  </si>
  <si>
    <t>PCT</t>
  </si>
  <si>
    <t>申请总量（件）</t>
  </si>
  <si>
    <t>其中：发明专利申请</t>
  </si>
  <si>
    <t>其中：发明专利授权</t>
  </si>
  <si>
    <t>PCT国际专利申请量（件）</t>
  </si>
  <si>
    <t>申请量 （件）</t>
  </si>
  <si>
    <t>2019年底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</si>
</sst>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 "/>
    <numFmt numFmtId="178" formatCode="0.00_ "/>
  </numFmts>
  <fonts count="37">
    <font>
      <sz val="12"/>
      <name val="宋体"/>
      <charset val="134"/>
    </font>
    <font>
      <sz val="11"/>
      <name val="宋体"/>
      <charset val="134"/>
    </font>
    <font>
      <sz val="24"/>
      <color indexed="8"/>
      <name val="黑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sz val="12"/>
      <color rgb="FFC00000"/>
      <name val="宋体"/>
      <charset val="134"/>
    </font>
    <font>
      <sz val="26"/>
      <color indexed="8"/>
      <name val="方正小标宋简体"/>
      <charset val="134"/>
    </font>
    <font>
      <sz val="10"/>
      <color theme="1"/>
      <name val="方正黑体_GBK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name val="方正黑体_GBK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76" fontId="5" fillId="0" borderId="1" xfId="49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5" fillId="0" borderId="3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176" fontId="14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49" applyNumberFormat="1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/>
    </xf>
    <xf numFmtId="177" fontId="14" fillId="0" borderId="2" xfId="0" applyNumberFormat="1" applyFont="1" applyFill="1" applyBorder="1" applyAlignment="1">
      <alignment horizontal="center" vertical="center"/>
    </xf>
    <xf numFmtId="0" fontId="15" fillId="0" borderId="1" xfId="49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8" fontId="14" fillId="0" borderId="1" xfId="0" applyNumberFormat="1" applyFont="1" applyFill="1" applyBorder="1" applyAlignment="1">
      <alignment horizontal="center" vertical="center"/>
    </xf>
    <xf numFmtId="0" fontId="17" fillId="0" borderId="0" xfId="49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49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>
      <alignment vertical="center"/>
    </xf>
    <xf numFmtId="178" fontId="14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FF"/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zoomScale="110" zoomScaleNormal="110" workbookViewId="0">
      <selection activeCell="N4" sqref="N4"/>
    </sheetView>
  </sheetViews>
  <sheetFormatPr defaultColWidth="9" defaultRowHeight="14.25"/>
  <cols>
    <col min="1" max="2" width="10.625" customWidth="1"/>
    <col min="3" max="3" width="10.625" style="25" customWidth="1"/>
    <col min="4" max="5" width="10.625" customWidth="1"/>
    <col min="6" max="6" width="10.625" style="25" customWidth="1"/>
    <col min="7" max="7" width="10.625" customWidth="1"/>
    <col min="8" max="10" width="10.625" style="25" customWidth="1"/>
    <col min="11" max="11" width="10.625" customWidth="1"/>
    <col min="13" max="13" width="10.2166666666667" style="26" customWidth="1"/>
    <col min="14" max="14" width="9.01666666666667" customWidth="1"/>
  </cols>
  <sheetData>
    <row r="1" ht="50" customHeight="1" spans="1:11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35" customHeight="1" spans="1:11">
      <c r="A2" s="28" t="s">
        <v>1</v>
      </c>
      <c r="B2" s="29" t="s">
        <v>2</v>
      </c>
      <c r="C2" s="29"/>
      <c r="D2" s="29"/>
      <c r="E2" s="29"/>
      <c r="F2" s="29" t="s">
        <v>3</v>
      </c>
      <c r="G2" s="29"/>
      <c r="H2" s="29"/>
      <c r="I2" s="29"/>
      <c r="J2" s="29"/>
      <c r="K2" s="39" t="s">
        <v>4</v>
      </c>
    </row>
    <row r="3" ht="35" customHeight="1" spans="1:11">
      <c r="A3" s="28"/>
      <c r="B3" s="29" t="s">
        <v>5</v>
      </c>
      <c r="C3" s="29" t="s">
        <v>6</v>
      </c>
      <c r="D3" s="29"/>
      <c r="E3" s="29"/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39" t="s">
        <v>12</v>
      </c>
    </row>
    <row r="4" ht="35" customHeight="1" spans="1:15">
      <c r="A4" s="28"/>
      <c r="B4" s="29"/>
      <c r="C4" s="29" t="s">
        <v>13</v>
      </c>
      <c r="D4" s="29" t="s">
        <v>14</v>
      </c>
      <c r="E4" s="29" t="s">
        <v>15</v>
      </c>
      <c r="F4" s="29"/>
      <c r="G4" s="29"/>
      <c r="H4" s="29"/>
      <c r="I4" s="29"/>
      <c r="J4" s="29"/>
      <c r="K4" s="39"/>
      <c r="L4" s="40"/>
      <c r="M4" s="41"/>
      <c r="O4" s="40"/>
    </row>
    <row r="5" s="23" customFormat="1" ht="30" customHeight="1" spans="1:15">
      <c r="A5" s="30" t="s">
        <v>16</v>
      </c>
      <c r="B5" s="30">
        <v>1596</v>
      </c>
      <c r="C5" s="31">
        <v>196</v>
      </c>
      <c r="D5" s="30">
        <v>172</v>
      </c>
      <c r="E5" s="32">
        <f>D5/C5</f>
        <v>0.877551020408163</v>
      </c>
      <c r="F5" s="33">
        <v>897</v>
      </c>
      <c r="G5" s="30">
        <v>158</v>
      </c>
      <c r="H5" s="31">
        <v>869</v>
      </c>
      <c r="I5" s="42">
        <v>157.46</v>
      </c>
      <c r="J5" s="42">
        <f>F5/I5</f>
        <v>5.69668487234853</v>
      </c>
      <c r="K5" s="33">
        <v>4</v>
      </c>
      <c r="L5" s="43"/>
      <c r="M5" s="44"/>
      <c r="O5" s="45"/>
    </row>
    <row r="6" s="24" customFormat="1" ht="30" customHeight="1" spans="1:15">
      <c r="A6" s="30" t="s">
        <v>17</v>
      </c>
      <c r="B6" s="30">
        <v>545</v>
      </c>
      <c r="C6" s="31">
        <v>75</v>
      </c>
      <c r="D6" s="30">
        <v>58</v>
      </c>
      <c r="E6" s="32">
        <f>D6/C6</f>
        <v>0.773333333333333</v>
      </c>
      <c r="F6" s="33">
        <v>639</v>
      </c>
      <c r="G6" s="34">
        <v>43</v>
      </c>
      <c r="H6" s="31">
        <v>646</v>
      </c>
      <c r="I6" s="42">
        <v>48.56</v>
      </c>
      <c r="J6" s="42">
        <f>F6/I6</f>
        <v>13.158978583196</v>
      </c>
      <c r="K6" s="33">
        <v>0</v>
      </c>
      <c r="L6" s="46"/>
      <c r="M6" s="47"/>
      <c r="N6" s="48"/>
      <c r="O6" s="48"/>
    </row>
    <row r="7" s="23" customFormat="1" ht="30" customHeight="1" spans="1:15">
      <c r="A7" s="30" t="s">
        <v>18</v>
      </c>
      <c r="B7" s="30">
        <v>681</v>
      </c>
      <c r="C7" s="31">
        <v>183</v>
      </c>
      <c r="D7" s="30">
        <v>101</v>
      </c>
      <c r="E7" s="32">
        <f t="shared" ref="E6:E12" si="0">D7/C7</f>
        <v>0.551912568306011</v>
      </c>
      <c r="F7" s="33">
        <v>596</v>
      </c>
      <c r="G7" s="30">
        <v>59</v>
      </c>
      <c r="H7" s="31">
        <v>658</v>
      </c>
      <c r="I7" s="42">
        <v>61.3</v>
      </c>
      <c r="J7" s="42">
        <v>9.04</v>
      </c>
      <c r="K7" s="33">
        <v>4</v>
      </c>
      <c r="L7" s="43"/>
      <c r="M7" s="44"/>
      <c r="N7" s="45"/>
      <c r="O7" s="45"/>
    </row>
    <row r="8" s="23" customFormat="1" ht="30" customHeight="1" spans="1:15">
      <c r="A8" s="30" t="s">
        <v>19</v>
      </c>
      <c r="B8" s="30">
        <v>249</v>
      </c>
      <c r="C8" s="31">
        <v>41</v>
      </c>
      <c r="D8" s="30">
        <v>46</v>
      </c>
      <c r="E8" s="32">
        <f t="shared" si="0"/>
        <v>1.1219512195122</v>
      </c>
      <c r="F8" s="33">
        <v>194</v>
      </c>
      <c r="G8" s="30">
        <v>31</v>
      </c>
      <c r="H8" s="31">
        <v>190</v>
      </c>
      <c r="I8" s="42">
        <v>40.67</v>
      </c>
      <c r="J8" s="42">
        <f>F8/I8</f>
        <v>4.7701008114089</v>
      </c>
      <c r="K8" s="33">
        <v>0</v>
      </c>
      <c r="L8" s="43"/>
      <c r="M8" s="44"/>
      <c r="N8" s="45"/>
      <c r="O8" s="45"/>
    </row>
    <row r="9" s="23" customFormat="1" ht="30" customHeight="1" spans="1:15">
      <c r="A9" s="30" t="s">
        <v>20</v>
      </c>
      <c r="B9" s="30">
        <v>290</v>
      </c>
      <c r="C9" s="31">
        <v>60</v>
      </c>
      <c r="D9" s="30">
        <v>30</v>
      </c>
      <c r="E9" s="32">
        <f t="shared" si="0"/>
        <v>0.5</v>
      </c>
      <c r="F9" s="33">
        <v>365</v>
      </c>
      <c r="G9" s="30">
        <v>31</v>
      </c>
      <c r="H9" s="31">
        <v>374</v>
      </c>
      <c r="I9" s="42">
        <v>36.25</v>
      </c>
      <c r="J9" s="42">
        <f>F9/I9</f>
        <v>10.0689655172414</v>
      </c>
      <c r="K9" s="33">
        <v>0</v>
      </c>
      <c r="L9" s="43"/>
      <c r="M9" s="44"/>
      <c r="N9" s="45"/>
      <c r="O9" s="45"/>
    </row>
    <row r="10" s="23" customFormat="1" ht="30" customHeight="1" spans="1:15">
      <c r="A10" s="30" t="s">
        <v>21</v>
      </c>
      <c r="B10" s="30">
        <v>264</v>
      </c>
      <c r="C10" s="31">
        <v>44</v>
      </c>
      <c r="D10" s="30">
        <v>34</v>
      </c>
      <c r="E10" s="32">
        <f t="shared" si="0"/>
        <v>0.772727272727273</v>
      </c>
      <c r="F10" s="33">
        <v>379</v>
      </c>
      <c r="G10" s="30">
        <v>33</v>
      </c>
      <c r="H10" s="31">
        <v>375</v>
      </c>
      <c r="I10" s="42">
        <v>30.51</v>
      </c>
      <c r="J10" s="42">
        <f>F10/I10</f>
        <v>12.4221566699443</v>
      </c>
      <c r="K10" s="33">
        <v>1</v>
      </c>
      <c r="L10" s="43"/>
      <c r="M10" s="44"/>
      <c r="N10" s="45"/>
      <c r="O10" s="45"/>
    </row>
    <row r="11" s="24" customFormat="1" ht="30" customHeight="1" spans="1:15">
      <c r="A11" s="30" t="s">
        <v>22</v>
      </c>
      <c r="B11" s="30">
        <v>438</v>
      </c>
      <c r="C11" s="31">
        <v>138</v>
      </c>
      <c r="D11" s="30">
        <v>77</v>
      </c>
      <c r="E11" s="32">
        <f t="shared" si="0"/>
        <v>0.557971014492754</v>
      </c>
      <c r="F11" s="33">
        <v>608</v>
      </c>
      <c r="G11" s="34">
        <v>71</v>
      </c>
      <c r="H11" s="31">
        <v>628</v>
      </c>
      <c r="I11" s="42">
        <v>10.79</v>
      </c>
      <c r="J11" s="42">
        <f>F11/I11</f>
        <v>56.3484708063021</v>
      </c>
      <c r="K11" s="33">
        <v>1</v>
      </c>
      <c r="L11" s="46"/>
      <c r="M11" s="47"/>
      <c r="N11" s="48"/>
      <c r="O11" s="48"/>
    </row>
    <row r="12" s="23" customFormat="1" ht="30" customHeight="1" spans="1:13">
      <c r="A12" s="35" t="s">
        <v>23</v>
      </c>
      <c r="B12" s="36">
        <v>4063</v>
      </c>
      <c r="C12" s="31">
        <f>SUM(C5:C11)</f>
        <v>737</v>
      </c>
      <c r="D12" s="30">
        <v>518</v>
      </c>
      <c r="E12" s="32">
        <f t="shared" si="0"/>
        <v>0.702849389416554</v>
      </c>
      <c r="F12" s="35">
        <f>SUM(F5:F11)</f>
        <v>3678</v>
      </c>
      <c r="G12" s="35">
        <f>SUM(G5:G11)</f>
        <v>426</v>
      </c>
      <c r="H12" s="37">
        <f>SUM(H5:H11)</f>
        <v>3740</v>
      </c>
      <c r="I12" s="49">
        <v>385.56</v>
      </c>
      <c r="J12" s="49">
        <f>F12/I12</f>
        <v>9.53937130407719</v>
      </c>
      <c r="K12" s="35">
        <f>SUM(K5:K11)</f>
        <v>10</v>
      </c>
      <c r="L12" s="45"/>
      <c r="M12" s="50"/>
    </row>
    <row r="13" s="23" customFormat="1" ht="40" customHeight="1" spans="1:13">
      <c r="A13" s="38" t="s">
        <v>24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45"/>
      <c r="M13" s="50"/>
    </row>
    <row r="14" spans="11:12">
      <c r="K14" s="51"/>
      <c r="L14" s="40"/>
    </row>
    <row r="15" spans="11:12">
      <c r="K15" s="40"/>
      <c r="L15" s="40"/>
    </row>
  </sheetData>
  <mergeCells count="13">
    <mergeCell ref="A1:K1"/>
    <mergeCell ref="B2:E2"/>
    <mergeCell ref="F2:J2"/>
    <mergeCell ref="C3:E3"/>
    <mergeCell ref="A13:K13"/>
    <mergeCell ref="A2:A4"/>
    <mergeCell ref="B3:B4"/>
    <mergeCell ref="F3:F4"/>
    <mergeCell ref="G3:G4"/>
    <mergeCell ref="H3:H4"/>
    <mergeCell ref="I3:I4"/>
    <mergeCell ref="J3:J4"/>
    <mergeCell ref="K3:K4"/>
  </mergeCells>
  <printOptions horizontalCentered="1" verticalCentered="1"/>
  <pageMargins left="0.393055555555556" right="0.393055555555556" top="0.984027777777778" bottom="0.786805555555556" header="0.393055555555556" footer="0.393055555555556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J5" sqref="J5:J12"/>
    </sheetView>
  </sheetViews>
  <sheetFormatPr defaultColWidth="9" defaultRowHeight="14.25"/>
  <cols>
    <col min="10" max="10" width="9" style="1"/>
    <col min="13" max="13" width="11.25"/>
  </cols>
  <sheetData>
    <row r="1" ht="31.5" spans="1:16">
      <c r="A1" s="2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5" t="s">
        <v>26</v>
      </c>
      <c r="C2" s="5"/>
      <c r="D2" s="5"/>
      <c r="E2" s="5"/>
      <c r="F2" s="5" t="s">
        <v>27</v>
      </c>
      <c r="G2" s="5"/>
      <c r="H2" s="5"/>
      <c r="I2" s="5"/>
      <c r="J2" s="5" t="s">
        <v>3</v>
      </c>
      <c r="K2" s="5"/>
      <c r="L2" s="5"/>
      <c r="M2" s="5"/>
      <c r="N2" s="5"/>
      <c r="O2" s="5" t="s">
        <v>28</v>
      </c>
      <c r="P2" s="5"/>
    </row>
    <row r="3" spans="1:16">
      <c r="A3" s="4"/>
      <c r="B3" s="5" t="s">
        <v>29</v>
      </c>
      <c r="C3" s="5" t="s">
        <v>30</v>
      </c>
      <c r="D3" s="5"/>
      <c r="E3" s="5"/>
      <c r="F3" s="5" t="s">
        <v>5</v>
      </c>
      <c r="G3" s="5" t="s">
        <v>31</v>
      </c>
      <c r="H3" s="5"/>
      <c r="I3" s="5"/>
      <c r="J3" s="11" t="s">
        <v>7</v>
      </c>
      <c r="K3" s="5" t="s">
        <v>8</v>
      </c>
      <c r="L3" s="5"/>
      <c r="M3" s="5"/>
      <c r="N3" s="5" t="s">
        <v>9</v>
      </c>
      <c r="O3" s="5" t="s">
        <v>32</v>
      </c>
      <c r="P3" s="5" t="s">
        <v>9</v>
      </c>
    </row>
    <row r="4" ht="24" spans="1:16">
      <c r="A4" s="4"/>
      <c r="B4" s="5"/>
      <c r="C4" s="5" t="s">
        <v>13</v>
      </c>
      <c r="D4" s="5" t="s">
        <v>33</v>
      </c>
      <c r="E4" s="5" t="s">
        <v>15</v>
      </c>
      <c r="F4" s="5"/>
      <c r="G4" s="5" t="s">
        <v>13</v>
      </c>
      <c r="H4" s="5" t="s">
        <v>14</v>
      </c>
      <c r="I4" s="5" t="s">
        <v>15</v>
      </c>
      <c r="J4" s="11"/>
      <c r="K4" s="5"/>
      <c r="L4" s="5" t="s">
        <v>34</v>
      </c>
      <c r="M4" s="5"/>
      <c r="N4" s="5"/>
      <c r="O4" s="5"/>
      <c r="P4" s="5"/>
    </row>
    <row r="5" ht="30" customHeight="1" spans="1:16">
      <c r="A5" s="6" t="s">
        <v>16</v>
      </c>
      <c r="B5" s="6">
        <v>2921</v>
      </c>
      <c r="C5" s="7">
        <v>430</v>
      </c>
      <c r="D5" s="6">
        <v>397</v>
      </c>
      <c r="E5" s="8">
        <f>D5/C5</f>
        <v>0.923255813953488</v>
      </c>
      <c r="F5" s="6">
        <v>2150</v>
      </c>
      <c r="G5" s="9">
        <v>80</v>
      </c>
      <c r="H5" s="6">
        <v>85</v>
      </c>
      <c r="I5" s="8">
        <f>H5/G5</f>
        <v>1.0625</v>
      </c>
      <c r="J5" s="12">
        <v>562</v>
      </c>
      <c r="K5" s="10">
        <f>J5-423</f>
        <v>139</v>
      </c>
      <c r="L5" s="10">
        <v>423</v>
      </c>
      <c r="M5" s="13">
        <f>K5/L5</f>
        <v>0.328605200945626</v>
      </c>
      <c r="N5" s="14">
        <v>485</v>
      </c>
      <c r="O5" s="15">
        <v>2</v>
      </c>
      <c r="P5" s="16">
        <v>3</v>
      </c>
    </row>
    <row r="6" ht="30" customHeight="1" spans="1:16">
      <c r="A6" s="6" t="s">
        <v>17</v>
      </c>
      <c r="B6" s="6">
        <v>1157</v>
      </c>
      <c r="C6" s="7">
        <v>205</v>
      </c>
      <c r="D6" s="6">
        <v>189</v>
      </c>
      <c r="E6" s="8">
        <f t="shared" ref="E6:E12" si="0">D6/C6</f>
        <v>0.921951219512195</v>
      </c>
      <c r="F6" s="10">
        <v>833</v>
      </c>
      <c r="G6" s="9">
        <v>20</v>
      </c>
      <c r="H6" s="6">
        <v>39</v>
      </c>
      <c r="I6" s="8">
        <f t="shared" ref="I6:I12" si="1">H6/G6</f>
        <v>1.95</v>
      </c>
      <c r="J6" s="17">
        <v>0</v>
      </c>
      <c r="K6" s="18">
        <f>J6-216</f>
        <v>-216</v>
      </c>
      <c r="L6" s="18">
        <v>216</v>
      </c>
      <c r="M6" s="13">
        <f t="shared" ref="M6:M12" si="2">K6/L6</f>
        <v>-1</v>
      </c>
      <c r="N6" s="9">
        <v>235</v>
      </c>
      <c r="O6" s="15">
        <v>1</v>
      </c>
      <c r="P6" s="16">
        <v>1</v>
      </c>
    </row>
    <row r="7" ht="30" customHeight="1" spans="1:16">
      <c r="A7" s="6" t="s">
        <v>18</v>
      </c>
      <c r="B7" s="6">
        <v>1954</v>
      </c>
      <c r="C7" s="7">
        <v>425</v>
      </c>
      <c r="D7" s="6">
        <v>536</v>
      </c>
      <c r="E7" s="8">
        <f t="shared" si="0"/>
        <v>1.26117647058824</v>
      </c>
      <c r="F7" s="10">
        <v>1155</v>
      </c>
      <c r="G7" s="9">
        <v>45</v>
      </c>
      <c r="H7" s="6">
        <v>49</v>
      </c>
      <c r="I7" s="8">
        <f t="shared" si="1"/>
        <v>1.08888888888889</v>
      </c>
      <c r="J7" s="12">
        <v>345</v>
      </c>
      <c r="K7" s="10">
        <f>J7-252</f>
        <v>93</v>
      </c>
      <c r="L7" s="10">
        <v>252</v>
      </c>
      <c r="M7" s="13">
        <f t="shared" si="2"/>
        <v>0.369047619047619</v>
      </c>
      <c r="N7" s="9">
        <v>285</v>
      </c>
      <c r="O7" s="15">
        <v>25</v>
      </c>
      <c r="P7" s="16">
        <v>3</v>
      </c>
    </row>
    <row r="8" ht="30" customHeight="1" spans="1:16">
      <c r="A8" s="6" t="s">
        <v>19</v>
      </c>
      <c r="B8" s="6">
        <v>701</v>
      </c>
      <c r="C8" s="7">
        <v>150</v>
      </c>
      <c r="D8" s="6">
        <v>72</v>
      </c>
      <c r="E8" s="8">
        <f t="shared" si="0"/>
        <v>0.48</v>
      </c>
      <c r="F8" s="10">
        <v>550</v>
      </c>
      <c r="G8" s="9">
        <v>30</v>
      </c>
      <c r="H8" s="6">
        <v>12</v>
      </c>
      <c r="I8" s="8">
        <f t="shared" si="1"/>
        <v>0.4</v>
      </c>
      <c r="J8" s="12">
        <v>137</v>
      </c>
      <c r="K8" s="10">
        <f>J8-117</f>
        <v>20</v>
      </c>
      <c r="L8" s="10">
        <v>117</v>
      </c>
      <c r="M8" s="13">
        <f t="shared" si="2"/>
        <v>0.170940170940171</v>
      </c>
      <c r="N8" s="9">
        <v>140</v>
      </c>
      <c r="O8" s="15">
        <v>1</v>
      </c>
      <c r="P8" s="16">
        <v>1</v>
      </c>
    </row>
    <row r="9" ht="30" customHeight="1" spans="1:16">
      <c r="A9" s="6" t="s">
        <v>20</v>
      </c>
      <c r="B9" s="6">
        <v>539</v>
      </c>
      <c r="C9" s="7">
        <v>145</v>
      </c>
      <c r="D9" s="6">
        <v>134</v>
      </c>
      <c r="E9" s="8">
        <f t="shared" si="0"/>
        <v>0.924137931034483</v>
      </c>
      <c r="F9" s="10">
        <v>351</v>
      </c>
      <c r="G9" s="9">
        <v>20</v>
      </c>
      <c r="H9" s="6">
        <v>63</v>
      </c>
      <c r="I9" s="8">
        <f t="shared" si="1"/>
        <v>3.15</v>
      </c>
      <c r="J9" s="12">
        <v>276</v>
      </c>
      <c r="K9" s="10">
        <f>J9-88</f>
        <v>188</v>
      </c>
      <c r="L9" s="10">
        <v>88</v>
      </c>
      <c r="M9" s="13">
        <f t="shared" si="2"/>
        <v>2.13636363636364</v>
      </c>
      <c r="N9" s="9">
        <v>105</v>
      </c>
      <c r="O9" s="15">
        <v>2</v>
      </c>
      <c r="P9" s="16">
        <v>1</v>
      </c>
    </row>
    <row r="10" ht="30" customHeight="1" spans="1:16">
      <c r="A10" s="6" t="s">
        <v>21</v>
      </c>
      <c r="B10" s="6">
        <v>465</v>
      </c>
      <c r="C10" s="7">
        <v>135</v>
      </c>
      <c r="D10" s="6">
        <v>134</v>
      </c>
      <c r="E10" s="8">
        <f t="shared" si="0"/>
        <v>0.992592592592593</v>
      </c>
      <c r="F10" s="10">
        <v>239</v>
      </c>
      <c r="G10" s="9">
        <v>15</v>
      </c>
      <c r="H10" s="6">
        <v>15</v>
      </c>
      <c r="I10" s="8">
        <f t="shared" si="1"/>
        <v>1</v>
      </c>
      <c r="J10" s="12">
        <v>296</v>
      </c>
      <c r="K10" s="10">
        <f>J10-55</f>
        <v>241</v>
      </c>
      <c r="L10" s="10">
        <v>55</v>
      </c>
      <c r="M10" s="13">
        <f t="shared" si="2"/>
        <v>4.38181818181818</v>
      </c>
      <c r="N10" s="9">
        <v>65</v>
      </c>
      <c r="O10" s="15">
        <v>0</v>
      </c>
      <c r="P10" s="16">
        <v>1</v>
      </c>
    </row>
    <row r="11" ht="30" customHeight="1" spans="1:16">
      <c r="A11" s="6" t="s">
        <v>22</v>
      </c>
      <c r="B11" s="6">
        <v>501</v>
      </c>
      <c r="C11" s="7">
        <v>260</v>
      </c>
      <c r="D11" s="6">
        <v>157</v>
      </c>
      <c r="E11" s="8">
        <f t="shared" si="0"/>
        <v>0.603846153846154</v>
      </c>
      <c r="F11" s="10">
        <v>409</v>
      </c>
      <c r="G11" s="9">
        <v>40</v>
      </c>
      <c r="H11" s="6">
        <v>31</v>
      </c>
      <c r="I11" s="8">
        <f t="shared" si="1"/>
        <v>0.775</v>
      </c>
      <c r="J11" s="19">
        <v>856</v>
      </c>
      <c r="K11" s="20">
        <f>J11-202</f>
        <v>654</v>
      </c>
      <c r="L11" s="20">
        <v>202</v>
      </c>
      <c r="M11" s="13">
        <f t="shared" si="2"/>
        <v>3.23762376237624</v>
      </c>
      <c r="N11" s="9">
        <v>235</v>
      </c>
      <c r="O11" s="21">
        <v>6</v>
      </c>
      <c r="P11" s="16">
        <v>1</v>
      </c>
    </row>
    <row r="12" ht="30" customHeight="1" spans="1:16">
      <c r="A12" s="6" t="s">
        <v>23</v>
      </c>
      <c r="B12" s="6">
        <f>SUM(B5:B11)</f>
        <v>8238</v>
      </c>
      <c r="C12" s="7">
        <f>SUM(C5:C11)</f>
        <v>1750</v>
      </c>
      <c r="D12" s="6">
        <f>SUM(D5:D11)</f>
        <v>1619</v>
      </c>
      <c r="E12" s="8">
        <f t="shared" si="0"/>
        <v>0.925142857142857</v>
      </c>
      <c r="F12" s="10">
        <f>SUM(F5:F11)</f>
        <v>5687</v>
      </c>
      <c r="G12" s="9">
        <f>SUM(G5:G11)</f>
        <v>250</v>
      </c>
      <c r="H12" s="6">
        <f>SUM(H5:H11)</f>
        <v>294</v>
      </c>
      <c r="I12" s="8">
        <f t="shared" si="1"/>
        <v>1.176</v>
      </c>
      <c r="J12" s="22">
        <f>SUM(J5:J11)</f>
        <v>2472</v>
      </c>
      <c r="K12" s="10">
        <f>SUM(K5:K11)</f>
        <v>1119</v>
      </c>
      <c r="L12" s="10">
        <v>1353</v>
      </c>
      <c r="M12" s="13">
        <f t="shared" si="2"/>
        <v>0.827050997782705</v>
      </c>
      <c r="N12" s="9">
        <f>SUM(N5:N11)</f>
        <v>1550</v>
      </c>
      <c r="O12" s="21">
        <f>SUM(O5:O11)</f>
        <v>37</v>
      </c>
      <c r="P12" s="16">
        <f>SUM(P5:P11)</f>
        <v>11</v>
      </c>
    </row>
  </sheetData>
  <mergeCells count="15">
    <mergeCell ref="A1:P1"/>
    <mergeCell ref="B2:E2"/>
    <mergeCell ref="F2:I2"/>
    <mergeCell ref="J2:N2"/>
    <mergeCell ref="O2:P2"/>
    <mergeCell ref="C3:E3"/>
    <mergeCell ref="G3:I3"/>
    <mergeCell ref="A2:A4"/>
    <mergeCell ref="B3:B4"/>
    <mergeCell ref="F3:F4"/>
    <mergeCell ref="J3:J4"/>
    <mergeCell ref="K3:K4"/>
    <mergeCell ref="N3:N4"/>
    <mergeCell ref="O3:O4"/>
    <mergeCell ref="P3:P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Mr.Yang</cp:lastModifiedBy>
  <cp:revision>1</cp:revision>
  <dcterms:created xsi:type="dcterms:W3CDTF">2015-05-27T08:34:00Z</dcterms:created>
  <cp:lastPrinted>2021-08-10T01:49:00Z</cp:lastPrinted>
  <dcterms:modified xsi:type="dcterms:W3CDTF">2023-11-03T03:00:00Z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5D5F4241D45B4785B22E2F63B748AFE4_13</vt:lpwstr>
  </property>
</Properties>
</file>