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<sst xmlns="http://schemas.openxmlformats.org/spreadsheetml/2006/main" count="55" uniqueCount="35">
  <si>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枣庄市2024年1-7月各区（市）专利主要统计数据情况表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</si>
  <si>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</si>
  <si>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</si>
  <si>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</si>
  <si>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</si>
  <si>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</si>
  <si>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</si>
  <si>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</si>
  <si>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</si>
  <si>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</si>
  <si>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</si>
  <si>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</si>
  <si>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</si>
  <si>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</si>
  <si>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</si>
  <si>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</si>
  <si>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</si>
  <si>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</si>
  <si>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</si>
  <si>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</si>
  <si>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</si>
  <si>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</si>
  <si>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</si>
  <si>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</si>
  <si>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2024年1-7月，全省专利授权量 162924件，发明专利授权量 38734 件，全省PCT国际专利申请 948 件。
截至2024年7月底，全省发明专利拥有量266652件，每万人口发明专利拥有量达到 26.24 件。</t>
  </si>
  <si>
    <t>2020年1-11月各区（市）专利创造目标情况表</t>
  </si>
  <si>
    <t>专利申请</t>
  </si>
  <si>
    <t>专利授权</t>
  </si>
  <si>
    <t>PCT</t>
  </si>
  <si>
    <t>申请总量（件）</t>
  </si>
  <si>
    <t>其中：发明专利申请</t>
  </si>
  <si>
    <t>其中：发明专利授权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</si>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</sst>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0" fontId="15" fillId="0" borderId="2" xfId="49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M8" sqref="M8"/>
    </sheetView>
  </sheetViews>
  <sheetFormatPr defaultColWidth="9" defaultRowHeight="15.6"/>
  <cols>
    <col min="1" max="2" width="10.625" customWidth="1"/>
    <col min="3" max="3" width="10.625" style="25" customWidth="1"/>
    <col min="4" max="5" width="10.625" customWidth="1"/>
    <col min="6" max="6" width="10.625" style="25" customWidth="1"/>
    <col min="7" max="7" width="10.625" customWidth="1"/>
    <col min="8" max="10" width="10.625" style="25" customWidth="1"/>
    <col min="11" max="11" width="10.625" customWidth="1"/>
    <col min="13" max="13" width="10.2166666666667" style="26" customWidth="1"/>
    <col min="14" max="14" width="9.01666666666667" customWidth="1"/>
  </cols>
  <sheetData>
    <row r="1" ht="50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5" customHeight="1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40" t="s">
        <v>4</v>
      </c>
    </row>
    <row r="3" ht="35" customHeight="1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40" t="s">
        <v>12</v>
      </c>
    </row>
    <row r="4" ht="35" customHeight="1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40"/>
      <c r="L4" s="41"/>
      <c r="M4" s="42"/>
      <c r="O4" s="41"/>
    </row>
    <row r="5" s="23" customFormat="1" ht="30" customHeight="1" spans="1:15">
      <c r="A5" s="30" t="s">
        <v>16</v>
      </c>
      <c r="B5" s="30">
        <v>1426</v>
      </c>
      <c r="C5" s="31">
        <v>249</v>
      </c>
      <c r="D5" s="30">
        <v>157</v>
      </c>
      <c r="E5" s="32">
        <f>D5/C5</f>
        <v>0.630522088353414</v>
      </c>
      <c r="F5" s="33">
        <v>1042</v>
      </c>
      <c r="G5" s="34">
        <f>F5-935</f>
        <v>107</v>
      </c>
      <c r="H5" s="31">
        <v>1057</v>
      </c>
      <c r="I5" s="43">
        <v>155.32</v>
      </c>
      <c r="J5" s="44">
        <f>F5/I5</f>
        <v>6.7087303631213</v>
      </c>
      <c r="K5" s="33">
        <v>5</v>
      </c>
      <c r="L5" s="45"/>
      <c r="M5" s="46"/>
      <c r="O5" s="47"/>
    </row>
    <row r="6" s="24" customFormat="1" ht="30" customHeight="1" spans="1:15">
      <c r="A6" s="30" t="s">
        <v>17</v>
      </c>
      <c r="B6" s="30">
        <v>532</v>
      </c>
      <c r="C6" s="31">
        <v>92</v>
      </c>
      <c r="D6" s="30">
        <v>72</v>
      </c>
      <c r="E6" s="32">
        <f>D6/C6</f>
        <v>0.782608695652174</v>
      </c>
      <c r="F6" s="33">
        <v>738</v>
      </c>
      <c r="G6" s="35">
        <f>F6-673</f>
        <v>65</v>
      </c>
      <c r="H6" s="31">
        <v>760</v>
      </c>
      <c r="I6" s="43">
        <v>49.22</v>
      </c>
      <c r="J6" s="44">
        <f t="shared" ref="J6:J12" si="0">F6/I6</f>
        <v>14.9939049167005</v>
      </c>
      <c r="K6" s="33">
        <v>0</v>
      </c>
      <c r="L6" s="48"/>
      <c r="M6" s="49"/>
      <c r="N6" s="50"/>
      <c r="O6" s="50"/>
    </row>
    <row r="7" s="23" customFormat="1" ht="30" customHeight="1" spans="1:15">
      <c r="A7" s="30" t="s">
        <v>18</v>
      </c>
      <c r="B7" s="30">
        <v>594</v>
      </c>
      <c r="C7" s="31">
        <v>149</v>
      </c>
      <c r="D7" s="30">
        <v>74</v>
      </c>
      <c r="E7" s="32">
        <f t="shared" ref="E6:E12" si="1">D7/C7</f>
        <v>0.496644295302013</v>
      </c>
      <c r="F7" s="33">
        <v>624</v>
      </c>
      <c r="G7" s="34">
        <f>F7-626</f>
        <v>-2</v>
      </c>
      <c r="H7" s="31">
        <v>707</v>
      </c>
      <c r="I7" s="43">
        <v>61.3</v>
      </c>
      <c r="J7" s="44">
        <f t="shared" si="0"/>
        <v>10.1794453507341</v>
      </c>
      <c r="K7" s="33">
        <v>2</v>
      </c>
      <c r="L7" s="45"/>
      <c r="M7" s="46"/>
      <c r="N7" s="47"/>
      <c r="O7" s="47"/>
    </row>
    <row r="8" s="23" customFormat="1" ht="30" customHeight="1" spans="1:15">
      <c r="A8" s="30" t="s">
        <v>19</v>
      </c>
      <c r="B8" s="30">
        <v>376</v>
      </c>
      <c r="C8" s="31">
        <v>60</v>
      </c>
      <c r="D8" s="30">
        <v>28</v>
      </c>
      <c r="E8" s="32">
        <f t="shared" si="1"/>
        <v>0.466666666666667</v>
      </c>
      <c r="F8" s="33">
        <v>213</v>
      </c>
      <c r="G8" s="34">
        <f>F8-196</f>
        <v>17</v>
      </c>
      <c r="H8" s="31">
        <v>221</v>
      </c>
      <c r="I8" s="43">
        <v>39.98</v>
      </c>
      <c r="J8" s="44">
        <f t="shared" si="0"/>
        <v>5.32766383191596</v>
      </c>
      <c r="K8" s="33">
        <v>0</v>
      </c>
      <c r="L8" s="45"/>
      <c r="M8" s="46"/>
      <c r="N8" s="47"/>
      <c r="O8" s="47"/>
    </row>
    <row r="9" s="23" customFormat="1" ht="30" customHeight="1" spans="1:15">
      <c r="A9" s="30" t="s">
        <v>20</v>
      </c>
      <c r="B9" s="30">
        <v>239</v>
      </c>
      <c r="C9" s="31">
        <v>57</v>
      </c>
      <c r="D9" s="30">
        <v>35</v>
      </c>
      <c r="E9" s="32">
        <f t="shared" si="1"/>
        <v>0.614035087719298</v>
      </c>
      <c r="F9" s="33">
        <v>407</v>
      </c>
      <c r="G9" s="34">
        <f>F9-383</f>
        <v>24</v>
      </c>
      <c r="H9" s="31">
        <v>433</v>
      </c>
      <c r="I9" s="43">
        <v>36.25</v>
      </c>
      <c r="J9" s="44">
        <f t="shared" si="0"/>
        <v>11.2275862068966</v>
      </c>
      <c r="K9" s="33">
        <v>0</v>
      </c>
      <c r="L9" s="45"/>
      <c r="M9" s="46"/>
      <c r="N9" s="47"/>
      <c r="O9" s="47"/>
    </row>
    <row r="10" s="23" customFormat="1" ht="30" customHeight="1" spans="1:15">
      <c r="A10" s="30" t="s">
        <v>21</v>
      </c>
      <c r="B10" s="30">
        <v>306</v>
      </c>
      <c r="C10" s="31">
        <v>50</v>
      </c>
      <c r="D10" s="30">
        <v>38</v>
      </c>
      <c r="E10" s="32">
        <f t="shared" si="1"/>
        <v>0.76</v>
      </c>
      <c r="F10" s="33">
        <v>415</v>
      </c>
      <c r="G10" s="34">
        <f>F10-385</f>
        <v>30</v>
      </c>
      <c r="H10" s="31">
        <v>435</v>
      </c>
      <c r="I10" s="43">
        <v>30.69</v>
      </c>
      <c r="J10" s="44">
        <f t="shared" si="0"/>
        <v>13.5223199739329</v>
      </c>
      <c r="K10" s="33">
        <v>0</v>
      </c>
      <c r="L10" s="45"/>
      <c r="M10" s="46"/>
      <c r="N10" s="47"/>
      <c r="O10" s="47"/>
    </row>
    <row r="11" s="24" customFormat="1" ht="30" customHeight="1" spans="1:15">
      <c r="A11" s="30" t="s">
        <v>22</v>
      </c>
      <c r="B11" s="30">
        <v>409</v>
      </c>
      <c r="C11" s="31">
        <v>139</v>
      </c>
      <c r="D11" s="30">
        <v>94</v>
      </c>
      <c r="E11" s="32">
        <f t="shared" si="1"/>
        <v>0.676258992805755</v>
      </c>
      <c r="F11" s="33">
        <v>702</v>
      </c>
      <c r="G11" s="35">
        <f>F11-636</f>
        <v>66</v>
      </c>
      <c r="H11" s="31">
        <v>719</v>
      </c>
      <c r="I11" s="43">
        <v>10.8</v>
      </c>
      <c r="J11" s="44">
        <f t="shared" si="0"/>
        <v>65</v>
      </c>
      <c r="K11" s="33">
        <v>0</v>
      </c>
      <c r="L11" s="48"/>
      <c r="M11" s="49"/>
      <c r="N11" s="50"/>
      <c r="O11" s="50"/>
    </row>
    <row r="12" s="23" customFormat="1" ht="30" customHeight="1" spans="1:13">
      <c r="A12" s="36" t="s">
        <v>23</v>
      </c>
      <c r="B12" s="37">
        <v>3882</v>
      </c>
      <c r="C12" s="31">
        <v>796</v>
      </c>
      <c r="D12" s="30">
        <v>498</v>
      </c>
      <c r="E12" s="32">
        <f t="shared" si="1"/>
        <v>0.625628140703518</v>
      </c>
      <c r="F12" s="36">
        <f>SUM(F5:F11)</f>
        <v>4141</v>
      </c>
      <c r="G12" s="38">
        <f>F12-3834</f>
        <v>307</v>
      </c>
      <c r="H12" s="39">
        <v>4332</v>
      </c>
      <c r="I12" s="51">
        <v>382.97</v>
      </c>
      <c r="J12" s="44">
        <f t="shared" si="0"/>
        <v>10.8128574039742</v>
      </c>
      <c r="K12" s="36">
        <f>SUM(K5:K11)</f>
        <v>7</v>
      </c>
      <c r="L12" s="47"/>
      <c r="M12" s="52"/>
    </row>
    <row r="13" s="23" customFormat="1" ht="40" customHeight="1" spans="1:13">
      <c r="A13" s="3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7"/>
      <c r="M13" s="52"/>
    </row>
    <row r="14" spans="11:12">
      <c r="K14" s="53"/>
      <c r="L14" s="41"/>
    </row>
    <row r="15" spans="11:12">
      <c r="K15" s="41"/>
      <c r="L15" s="41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5.6"/>
  <cols>
    <col min="10" max="10" width="9" style="1"/>
    <col min="13" max="13" width="11.25"/>
  </cols>
  <sheetData>
    <row r="1" ht="30.6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27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28</v>
      </c>
      <c r="P2" s="5"/>
    </row>
    <row r="3" spans="1:16">
      <c r="A3" s="4"/>
      <c r="B3" s="5" t="s">
        <v>29</v>
      </c>
      <c r="C3" s="5" t="s">
        <v>30</v>
      </c>
      <c r="D3" s="5"/>
      <c r="E3" s="5"/>
      <c r="F3" s="5" t="s">
        <v>5</v>
      </c>
      <c r="G3" s="5" t="s">
        <v>31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32</v>
      </c>
      <c r="P3" s="5" t="s">
        <v>9</v>
      </c>
    </row>
    <row r="4" ht="24" spans="1:16">
      <c r="A4" s="4"/>
      <c r="B4" s="5"/>
      <c r="C4" s="5" t="s">
        <v>13</v>
      </c>
      <c r="D4" s="5" t="s">
        <v>33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34</v>
      </c>
      <c r="M4" s="5"/>
      <c r="N4" s="5"/>
      <c r="O4" s="5"/>
      <c r="P4" s="5"/>
    </row>
    <row r="5" ht="30" customHeight="1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3">
        <f>K5/L5</f>
        <v>0.328605200945626</v>
      </c>
      <c r="N5" s="14">
        <v>485</v>
      </c>
      <c r="O5" s="15">
        <v>2</v>
      </c>
      <c r="P5" s="16">
        <v>3</v>
      </c>
    </row>
    <row r="6" ht="30" customHeight="1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7">
        <v>0</v>
      </c>
      <c r="K6" s="18">
        <f>J6-216</f>
        <v>-216</v>
      </c>
      <c r="L6" s="18">
        <v>216</v>
      </c>
      <c r="M6" s="13">
        <f t="shared" ref="M6:M12" si="2">K6/L6</f>
        <v>-1</v>
      </c>
      <c r="N6" s="9">
        <v>235</v>
      </c>
      <c r="O6" s="15">
        <v>1</v>
      </c>
      <c r="P6" s="16">
        <v>1</v>
      </c>
    </row>
    <row r="7" ht="30" customHeight="1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3">
        <f t="shared" si="2"/>
        <v>0.369047619047619</v>
      </c>
      <c r="N7" s="9">
        <v>285</v>
      </c>
      <c r="O7" s="15">
        <v>25</v>
      </c>
      <c r="P7" s="16">
        <v>3</v>
      </c>
    </row>
    <row r="8" ht="30" customHeight="1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3">
        <f t="shared" si="2"/>
        <v>0.170940170940171</v>
      </c>
      <c r="N8" s="9">
        <v>140</v>
      </c>
      <c r="O8" s="15">
        <v>1</v>
      </c>
      <c r="P8" s="16">
        <v>1</v>
      </c>
    </row>
    <row r="9" ht="30" customHeight="1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3">
        <f t="shared" si="2"/>
        <v>2.13636363636364</v>
      </c>
      <c r="N9" s="9">
        <v>105</v>
      </c>
      <c r="O9" s="15">
        <v>2</v>
      </c>
      <c r="P9" s="16">
        <v>1</v>
      </c>
    </row>
    <row r="10" ht="30" customHeight="1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3">
        <f t="shared" si="2"/>
        <v>4.38181818181818</v>
      </c>
      <c r="N10" s="9">
        <v>65</v>
      </c>
      <c r="O10" s="15">
        <v>0</v>
      </c>
      <c r="P10" s="16">
        <v>1</v>
      </c>
    </row>
    <row r="11" ht="30" customHeight="1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9">
        <v>856</v>
      </c>
      <c r="K11" s="20">
        <f>J11-202</f>
        <v>654</v>
      </c>
      <c r="L11" s="20">
        <v>202</v>
      </c>
      <c r="M11" s="13">
        <f t="shared" si="2"/>
        <v>3.23762376237624</v>
      </c>
      <c r="N11" s="9">
        <v>235</v>
      </c>
      <c r="O11" s="21">
        <v>6</v>
      </c>
      <c r="P11" s="16">
        <v>1</v>
      </c>
    </row>
    <row r="12" ht="30" customHeight="1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22">
        <f>SUM(J5:J11)</f>
        <v>2472</v>
      </c>
      <c r="K12" s="10">
        <f>SUM(K5:K11)</f>
        <v>1119</v>
      </c>
      <c r="L12" s="10">
        <v>1353</v>
      </c>
      <c r="M12" s="13">
        <f t="shared" si="2"/>
        <v>0.827050997782705</v>
      </c>
      <c r="N12" s="9">
        <f>SUM(N5:N11)</f>
        <v>1550</v>
      </c>
      <c r="O12" s="21">
        <f>SUM(O5:O11)</f>
        <v>37</v>
      </c>
      <c r="P12" s="16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Model1934</cp:lastModifiedBy>
  <cp:revision>1</cp:revision>
  <dcterms:created xsi:type="dcterms:W3CDTF">2015-05-28T08:34:00Z</dcterms:created>
  <cp:lastPrinted>2021-08-11T01:49:00Z</cp:lastPrinted>
  <dcterms:modified xsi:type="dcterms:W3CDTF">2024-08-26T01:01:57Z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6BF09054E1D54A96A525EEFB8D84399D_13</vt:lpwstr>
  </property>
</Properties>
</file>